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2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<sst xmlns="http://schemas.openxmlformats.org/spreadsheetml/2006/main" count="45" uniqueCount="44">
  <si>
    <t>DECISIONES</t>
  </si>
  <si>
    <t>Marketing</t>
  </si>
  <si>
    <t>I + D</t>
  </si>
  <si>
    <t>ESTADO INGRESOS</t>
  </si>
  <si>
    <t>Ventas</t>
  </si>
  <si>
    <t>Margen Bruto</t>
  </si>
  <si>
    <t>Depreciacion</t>
  </si>
  <si>
    <t>Cargo inventario</t>
  </si>
  <si>
    <t>Interés</t>
  </si>
  <si>
    <t>Impuestos</t>
  </si>
  <si>
    <t>Coste de inventario unitario</t>
  </si>
  <si>
    <t>CON EXISTENCIAS</t>
  </si>
  <si>
    <t>SOLO PRODUCCIÓN</t>
  </si>
  <si>
    <t>Tipo impositivo (%)</t>
  </si>
  <si>
    <t>Amortización anual (%)</t>
  </si>
  <si>
    <t>Costes de despido no tenidos en cuenta</t>
  </si>
  <si>
    <t>NO INTRODUCIR DATOS EN ESTA TABLA</t>
  </si>
  <si>
    <t>Estás produciendo al:</t>
  </si>
  <si>
    <t>Estimación de costes</t>
  </si>
  <si>
    <t>SIMULACIÓN DE DIRECCIÓN ESTRATÉGICA DE EMPRESAS</t>
  </si>
  <si>
    <t>-----&gt;</t>
  </si>
  <si>
    <t>&lt;-----</t>
  </si>
  <si>
    <t>Beneficios netos</t>
  </si>
  <si>
    <t>Beneficios antes de impuestos</t>
  </si>
  <si>
    <t>Coste de productos vendidos</t>
  </si>
  <si>
    <t>Tipo de interés (%)</t>
  </si>
  <si>
    <t>Primero actualiza los datos de tu empresa</t>
  </si>
  <si>
    <t>Segundo: ensaya estrategias</t>
  </si>
  <si>
    <t>Introduce los datos en las celdas amarillas</t>
  </si>
  <si>
    <t>Donaciones</t>
  </si>
  <si>
    <r>
      <t xml:space="preserve">Préstamos - </t>
    </r>
    <r>
      <rPr>
        <sz val="10"/>
        <color indexed="12"/>
        <rFont val="Arial"/>
        <family val="2"/>
      </rPr>
      <t>Loans</t>
    </r>
  </si>
  <si>
    <r>
      <t>Inversión en capital -</t>
    </r>
    <r>
      <rPr>
        <sz val="10"/>
        <color indexed="12"/>
        <rFont val="Arial"/>
        <family val="2"/>
      </rPr>
      <t xml:space="preserve"> Total Capital Investment</t>
    </r>
  </si>
  <si>
    <r>
      <t>Inventario (Balance) -</t>
    </r>
    <r>
      <rPr>
        <sz val="10"/>
        <color indexed="12"/>
        <rFont val="Arial"/>
        <family val="2"/>
      </rPr>
      <t xml:space="preserve"> Inventory</t>
    </r>
  </si>
  <si>
    <r>
      <t xml:space="preserve">Inventario (unidades) - </t>
    </r>
    <r>
      <rPr>
        <sz val="10"/>
        <color indexed="12"/>
        <rFont val="Arial"/>
        <family val="2"/>
      </rPr>
      <t>Inventory (Units)</t>
    </r>
  </si>
  <si>
    <r>
      <t xml:space="preserve">Capacidad de producción - </t>
    </r>
    <r>
      <rPr>
        <sz val="10"/>
        <color indexed="12"/>
        <rFont val="Arial"/>
        <family val="2"/>
      </rPr>
      <t>Capacity</t>
    </r>
  </si>
  <si>
    <r>
      <t xml:space="preserve">Coste producción unitario - </t>
    </r>
    <r>
      <rPr>
        <sz val="10"/>
        <color indexed="12"/>
        <rFont val="Arial"/>
        <family val="2"/>
      </rPr>
      <t>Production Cost / Unit</t>
    </r>
  </si>
  <si>
    <r>
      <t xml:space="preserve">Precio - </t>
    </r>
    <r>
      <rPr>
        <sz val="10"/>
        <color indexed="12"/>
        <rFont val="Arial"/>
        <family val="2"/>
      </rPr>
      <t>Unit Price</t>
    </r>
  </si>
  <si>
    <r>
      <t xml:space="preserve">Producción - </t>
    </r>
    <r>
      <rPr>
        <sz val="10"/>
        <color indexed="12"/>
        <rFont val="Arial"/>
        <family val="2"/>
      </rPr>
      <t>Unit Production</t>
    </r>
  </si>
  <si>
    <r>
      <t xml:space="preserve">I + D - </t>
    </r>
    <r>
      <rPr>
        <sz val="10"/>
        <color indexed="12"/>
        <rFont val="Arial"/>
        <family val="2"/>
      </rPr>
      <t>R &amp; D</t>
    </r>
  </si>
  <si>
    <r>
      <t xml:space="preserve">Inversión de capital - </t>
    </r>
    <r>
      <rPr>
        <sz val="10"/>
        <color indexed="12"/>
        <rFont val="Arial"/>
        <family val="2"/>
      </rPr>
      <t>Capital Investment</t>
    </r>
  </si>
  <si>
    <r>
      <t xml:space="preserve">Donaciones benéficas - </t>
    </r>
    <r>
      <rPr>
        <sz val="10"/>
        <color indexed="12"/>
        <rFont val="Arial"/>
        <family val="2"/>
      </rPr>
      <t>Charitable Giving</t>
    </r>
  </si>
  <si>
    <t>Cada período corresponde a un trimestre, por lo que los intereses y la amortización son 1/4 de la anual</t>
  </si>
  <si>
    <t>Última actualización: marzo 2018</t>
  </si>
  <si>
    <t>Busca los datos en el Balance, producción y plan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</si>
</sst>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rgb="FF0000FF"/>
      <name val="Arial"/>
      <family val="2"/>
    </font>
    <font>
      <b/>
      <i/>
      <sz val="10"/>
      <color rgb="FF0000FF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Fill="1" applyAlignment="1">
      <alignment/>
    </xf>
    <xf numFmtId="0" fontId="0" fillId="33" borderId="12" xfId="0" applyFill="1" applyBorder="1" applyAlignment="1">
      <alignment/>
    </xf>
    <xf numFmtId="9" fontId="0" fillId="34" borderId="12" xfId="52" applyFont="1" applyFill="1" applyBorder="1" applyAlignment="1">
      <alignment/>
    </xf>
    <xf numFmtId="1" fontId="0" fillId="34" borderId="13" xfId="0" applyNumberFormat="1" applyFill="1" applyBorder="1" applyAlignment="1">
      <alignment/>
    </xf>
    <xf numFmtId="1" fontId="0" fillId="34" borderId="14" xfId="0" applyNumberFormat="1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1" fontId="0" fillId="35" borderId="15" xfId="0" applyNumberFormat="1" applyFill="1" applyBorder="1" applyAlignment="1">
      <alignment/>
    </xf>
    <xf numFmtId="0" fontId="0" fillId="33" borderId="10" xfId="0" applyFill="1" applyBorder="1" applyAlignment="1">
      <alignment horizontal="left" vertical="center"/>
    </xf>
    <xf numFmtId="1" fontId="0" fillId="34" borderId="16" xfId="0" applyNumberFormat="1" applyFill="1" applyBorder="1" applyAlignment="1">
      <alignment horizontal="right" vertical="center"/>
    </xf>
    <xf numFmtId="0" fontId="0" fillId="33" borderId="1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1" fontId="0" fillId="35" borderId="16" xfId="0" applyNumberFormat="1" applyFill="1" applyBorder="1" applyAlignment="1">
      <alignment/>
    </xf>
    <xf numFmtId="0" fontId="0" fillId="35" borderId="17" xfId="0" applyFill="1" applyBorder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0" fillId="35" borderId="16" xfId="0" applyFill="1" applyBorder="1" applyAlignment="1">
      <alignment horizontal="right" vertical="center"/>
    </xf>
    <xf numFmtId="2" fontId="0" fillId="35" borderId="17" xfId="0" applyNumberFormat="1" applyFill="1" applyBorder="1" applyAlignment="1">
      <alignment vertical="center"/>
    </xf>
    <xf numFmtId="0" fontId="42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3" fillId="33" borderId="17" xfId="0" applyFont="1" applyFill="1" applyBorder="1" applyAlignment="1">
      <alignment/>
    </xf>
    <xf numFmtId="1" fontId="43" fillId="34" borderId="14" xfId="0" applyNumberFormat="1" applyFont="1" applyFill="1" applyBorder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2" fontId="0" fillId="34" borderId="12" xfId="0" applyNumberFormat="1" applyFont="1" applyFill="1" applyBorder="1" applyAlignment="1">
      <alignment horizontal="right" vertical="center"/>
    </xf>
    <xf numFmtId="0" fontId="0" fillId="33" borderId="12" xfId="0" applyFill="1" applyBorder="1" applyAlignment="1">
      <alignment horizontal="left" vertical="center"/>
    </xf>
    <xf numFmtId="0" fontId="0" fillId="0" borderId="10" xfId="0" applyBorder="1" applyAlignment="1" quotePrefix="1">
      <alignment horizontal="center"/>
    </xf>
    <xf numFmtId="0" fontId="0" fillId="0" borderId="13" xfId="0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6" borderId="18" xfId="0" applyFont="1" applyFill="1" applyBorder="1" applyAlignment="1">
      <alignment horizontal="left"/>
    </xf>
    <xf numFmtId="0" fontId="0" fillId="36" borderId="20" xfId="0" applyFill="1" applyBorder="1" applyAlignment="1">
      <alignment/>
    </xf>
    <xf numFmtId="0" fontId="1" fillId="36" borderId="22" xfId="0" applyFont="1" applyFill="1" applyBorder="1" applyAlignment="1">
      <alignment/>
    </xf>
    <xf numFmtId="0" fontId="0" fillId="36" borderId="23" xfId="0" applyFont="1" applyFill="1" applyBorder="1" applyAlignment="1">
      <alignment/>
    </xf>
    <xf numFmtId="0" fontId="1" fillId="36" borderId="12" xfId="0" applyFont="1" applyFill="1" applyBorder="1" applyAlignment="1">
      <alignment horizontal="justify" vertical="distributed"/>
    </xf>
    <xf numFmtId="0" fontId="1" fillId="36" borderId="20" xfId="0" applyFont="1" applyFill="1" applyBorder="1" applyAlignment="1">
      <alignment horizontal="center" vertical="distributed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ecob.com.es/" TargetMode="External" /><Relationship Id="rId3" Type="http://schemas.openxmlformats.org/officeDocument/2006/relationships/hyperlink" Target="http://ecob.com.e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228600</xdr:colOff>
      <xdr:row>1</xdr:row>
      <xdr:rowOff>104775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8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5.28125" style="0" customWidth="1"/>
    <col min="3" max="3" width="3.57421875" style="0" customWidth="1"/>
    <col min="4" max="4" width="4.28125" style="0" customWidth="1"/>
    <col min="5" max="5" width="26.8515625" style="0" customWidth="1"/>
    <col min="6" max="6" width="13.57421875" style="1" bestFit="1" customWidth="1"/>
    <col min="7" max="7" width="13.00390625" style="0" bestFit="1" customWidth="1"/>
  </cols>
  <sheetData>
    <row r="1" ht="12.75"/>
    <row r="2" spans="1:7" ht="12.75">
      <c r="A2" s="43" t="s">
        <v>19</v>
      </c>
      <c r="B2" s="43"/>
      <c r="C2" s="43"/>
      <c r="D2" s="43"/>
      <c r="E2" s="43"/>
      <c r="F2" s="43"/>
      <c r="G2" s="43"/>
    </row>
    <row r="3" spans="1:4" ht="12.75">
      <c r="A3" s="44" t="s">
        <v>28</v>
      </c>
      <c r="B3" s="44"/>
      <c r="C3" s="4"/>
      <c r="D3" s="4"/>
    </row>
    <row r="4" spans="1:2" ht="27.75" customHeight="1">
      <c r="A4" s="41" t="s">
        <v>26</v>
      </c>
      <c r="B4" s="42"/>
    </row>
    <row r="5" spans="1:2" ht="12.75">
      <c r="A5" s="45" t="s">
        <v>43</v>
      </c>
      <c r="B5" s="46"/>
    </row>
    <row r="6" spans="1:5" ht="12.75">
      <c r="A6" s="18" t="s">
        <v>30</v>
      </c>
      <c r="B6" s="9">
        <v>8670</v>
      </c>
      <c r="E6" s="32">
        <f>IF(B6&gt;40000,"¡Cuidado! Cerca del límite de préstamo (50000)","")</f>
      </c>
    </row>
    <row r="7" spans="1:2" ht="22.5" customHeight="1">
      <c r="A7" s="24" t="s">
        <v>31</v>
      </c>
      <c r="B7" s="25">
        <v>21000</v>
      </c>
    </row>
    <row r="8" spans="1:2" ht="12.75">
      <c r="A8" s="18" t="s">
        <v>32</v>
      </c>
      <c r="B8" s="10">
        <v>0</v>
      </c>
    </row>
    <row r="9" spans="1:2" ht="12.75">
      <c r="A9" s="18" t="s">
        <v>33</v>
      </c>
      <c r="B9" s="10">
        <v>0</v>
      </c>
    </row>
    <row r="10" spans="1:6" ht="12.75">
      <c r="A10" s="18" t="s">
        <v>34</v>
      </c>
      <c r="B10" s="10">
        <v>525</v>
      </c>
      <c r="C10" s="36" t="s">
        <v>20</v>
      </c>
      <c r="D10" s="37"/>
      <c r="E10" s="5" t="s">
        <v>17</v>
      </c>
      <c r="F10" s="6">
        <f>B20/B10</f>
        <v>0.7485714285714286</v>
      </c>
    </row>
    <row r="11" spans="1:6" ht="22.5" customHeight="1">
      <c r="A11" s="24" t="s">
        <v>35</v>
      </c>
      <c r="B11" s="26">
        <v>18.36</v>
      </c>
      <c r="C11" s="36" t="s">
        <v>21</v>
      </c>
      <c r="D11" s="37"/>
      <c r="E11" s="35" t="s">
        <v>18</v>
      </c>
      <c r="F11" s="34">
        <f>91.3222131147545+(7874.48360655742/B10)-(2.20800000000001*100*F10)+(0.0138*100*F10*100*F10)</f>
        <v>18.3662254265638</v>
      </c>
    </row>
    <row r="12" spans="1:2" ht="12.75">
      <c r="A12" s="2" t="s">
        <v>10</v>
      </c>
      <c r="B12" s="11">
        <v>5</v>
      </c>
    </row>
    <row r="13" spans="1:7" ht="12.75">
      <c r="A13" s="2" t="s">
        <v>25</v>
      </c>
      <c r="B13" s="11">
        <v>10</v>
      </c>
      <c r="E13" s="38" t="s">
        <v>16</v>
      </c>
      <c r="F13" s="39"/>
      <c r="G13" s="40"/>
    </row>
    <row r="14" spans="1:7" ht="26.25">
      <c r="A14" s="16" t="s">
        <v>13</v>
      </c>
      <c r="B14" s="17">
        <v>25</v>
      </c>
      <c r="E14" s="49" t="s">
        <v>3</v>
      </c>
      <c r="F14" s="50" t="s">
        <v>12</v>
      </c>
      <c r="G14" s="50" t="s">
        <v>11</v>
      </c>
    </row>
    <row r="15" spans="1:7" ht="12.75">
      <c r="A15" s="3" t="s">
        <v>14</v>
      </c>
      <c r="B15" s="12">
        <v>20</v>
      </c>
      <c r="E15" s="20" t="s">
        <v>4</v>
      </c>
      <c r="F15" s="7">
        <f>B19*B20</f>
        <v>11790</v>
      </c>
      <c r="G15" s="7">
        <f>B19*(B20+B9)</f>
        <v>11790</v>
      </c>
    </row>
    <row r="16" spans="5:7" ht="12.75">
      <c r="E16" s="14" t="s">
        <v>24</v>
      </c>
      <c r="F16" s="8">
        <f>B11*B20</f>
        <v>7215.48</v>
      </c>
      <c r="G16" s="8">
        <f>B11*B20+B8</f>
        <v>7215.48</v>
      </c>
    </row>
    <row r="17" spans="1:7" ht="12.75">
      <c r="A17" s="41" t="s">
        <v>27</v>
      </c>
      <c r="B17" s="42"/>
      <c r="E17" s="13" t="s">
        <v>5</v>
      </c>
      <c r="F17" s="7">
        <f>F15-F16</f>
        <v>4574.52</v>
      </c>
      <c r="G17" s="7">
        <f>G15-G16</f>
        <v>4574.52</v>
      </c>
    </row>
    <row r="18" spans="1:7" ht="12.75">
      <c r="A18" s="47" t="s">
        <v>0</v>
      </c>
      <c r="B18" s="48"/>
      <c r="E18" s="13" t="s">
        <v>1</v>
      </c>
      <c r="F18" s="7">
        <f>B21</f>
        <v>1050</v>
      </c>
      <c r="G18" s="7">
        <f>B21</f>
        <v>1050</v>
      </c>
    </row>
    <row r="19" spans="1:7" ht="12.75">
      <c r="A19" s="19" t="s">
        <v>36</v>
      </c>
      <c r="B19" s="15">
        <v>30</v>
      </c>
      <c r="E19" s="13" t="s">
        <v>6</v>
      </c>
      <c r="F19" s="7">
        <f>(B15/400)*B7</f>
        <v>1050</v>
      </c>
      <c r="G19" s="7">
        <f>(B15/400)*B7</f>
        <v>1050</v>
      </c>
    </row>
    <row r="20" spans="1:7" ht="12.75">
      <c r="A20" s="20" t="s">
        <v>37</v>
      </c>
      <c r="B20" s="10">
        <v>393</v>
      </c>
      <c r="E20" s="13" t="s">
        <v>2</v>
      </c>
      <c r="F20" s="7">
        <f>B22</f>
        <v>393</v>
      </c>
      <c r="G20" s="7">
        <f>B22</f>
        <v>393</v>
      </c>
    </row>
    <row r="21" spans="1:7" ht="12.75">
      <c r="A21" s="13" t="s">
        <v>1</v>
      </c>
      <c r="B21" s="10">
        <v>1050</v>
      </c>
      <c r="E21" s="13" t="s">
        <v>7</v>
      </c>
      <c r="F21" s="7">
        <f>B12*B9</f>
        <v>0</v>
      </c>
      <c r="G21" s="7">
        <f>B12*B9</f>
        <v>0</v>
      </c>
    </row>
    <row r="22" spans="1:7" ht="12.75">
      <c r="A22" s="20" t="s">
        <v>38</v>
      </c>
      <c r="B22" s="22">
        <v>393</v>
      </c>
      <c r="E22" s="14" t="s">
        <v>8</v>
      </c>
      <c r="F22" s="8">
        <f>B6*((B13+1)/400)</f>
        <v>238.425</v>
      </c>
      <c r="G22" s="8">
        <f>B6*((B13+1)/400)</f>
        <v>238.425</v>
      </c>
    </row>
    <row r="23" spans="1:7" ht="12.75">
      <c r="A23" s="20" t="s">
        <v>39</v>
      </c>
      <c r="B23" s="10">
        <v>1050</v>
      </c>
      <c r="E23" s="13" t="s">
        <v>23</v>
      </c>
      <c r="F23" s="7">
        <f>F17-SUM(F18:F22)</f>
        <v>1843.0950000000003</v>
      </c>
      <c r="G23" s="7">
        <f>G17-SUM(G18:G22)</f>
        <v>1843.0950000000003</v>
      </c>
    </row>
    <row r="24" spans="1:7" ht="12.75">
      <c r="A24" s="21" t="s">
        <v>40</v>
      </c>
      <c r="B24" s="23">
        <v>10</v>
      </c>
      <c r="E24" s="14" t="s">
        <v>9</v>
      </c>
      <c r="F24" s="8">
        <f>B14*F23/100</f>
        <v>460.77375000000006</v>
      </c>
      <c r="G24" s="8">
        <f>B14*G23/100</f>
        <v>460.77375000000006</v>
      </c>
    </row>
    <row r="25" spans="5:7" ht="12.75">
      <c r="E25" s="20" t="s">
        <v>29</v>
      </c>
      <c r="F25" s="7">
        <f>B24</f>
        <v>10</v>
      </c>
      <c r="G25" s="7">
        <f>B24</f>
        <v>10</v>
      </c>
    </row>
    <row r="26" spans="1:7" ht="12.75">
      <c r="A26" s="33"/>
      <c r="E26" s="30" t="s">
        <v>22</v>
      </c>
      <c r="F26" s="31">
        <f>F23-F24</f>
        <v>1382.3212500000002</v>
      </c>
      <c r="G26" s="31">
        <f>G23-G24</f>
        <v>1382.3212500000002</v>
      </c>
    </row>
    <row r="28" ht="12.75">
      <c r="A28" s="28" t="s">
        <v>41</v>
      </c>
    </row>
    <row r="29" ht="12.75">
      <c r="A29" s="29" t="s">
        <v>15</v>
      </c>
    </row>
    <row r="31" ht="12.75">
      <c r="A31" s="27" t="s">
        <v>42</v>
      </c>
    </row>
  </sheetData>
  <sheetProtection/>
  <mergeCells count="7">
    <mergeCell ref="C11:D11"/>
    <mergeCell ref="E13:G13"/>
    <mergeCell ref="A4:B4"/>
    <mergeCell ref="A2:G2"/>
    <mergeCell ref="C10:D10"/>
    <mergeCell ref="A17:B17"/>
    <mergeCell ref="A3:B3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Carlos Rivera López</cp:lastModifiedBy>
  <dcterms:created xsi:type="dcterms:W3CDTF">2007-01-24T11:36:37Z</dcterms:created>
  <dcterms:modified xsi:type="dcterms:W3CDTF">2018-03-22T14:58:15Z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